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<sst xmlns="http://schemas.openxmlformats.org/spreadsheetml/2006/main" count="98" uniqueCount="71">
  <si>
    <t>High Point Homeowners Association</t>
  </si>
  <si>
    <t>CASH FUND BALANCE 1/1</t>
  </si>
  <si>
    <t>actual</t>
  </si>
  <si>
    <t>projected</t>
  </si>
  <si>
    <t>ASSOCIATION REVENUE</t>
  </si>
  <si>
    <t>Homeowner Dues</t>
  </si>
  <si>
    <t>Rental/Interest/Misc</t>
  </si>
  <si>
    <t>TOTAL ALL REVENUES</t>
  </si>
  <si>
    <t>ASSOCIATION EXPENSES</t>
  </si>
  <si>
    <t>Association Improvements</t>
  </si>
  <si>
    <t>Recreation Area repair/improve</t>
  </si>
  <si>
    <t>Post Office/Print/Supplies</t>
  </si>
  <si>
    <t>Pool Management Service</t>
  </si>
  <si>
    <t>Lifeguards for Rentals</t>
  </si>
  <si>
    <t>Accounting Services</t>
  </si>
  <si>
    <t>Social Events</t>
  </si>
  <si>
    <t>TOTAL ALL EXPENSES</t>
  </si>
  <si>
    <t>CASH FUND BALANCE 12/31</t>
  </si>
  <si>
    <t>Landscape Management Serv</t>
  </si>
  <si>
    <t>Club House Operations/Repair</t>
  </si>
  <si>
    <t>Secutiry Services</t>
  </si>
  <si>
    <t xml:space="preserve"> </t>
  </si>
  <si>
    <t>ASSOCIATION FUNDS</t>
  </si>
  <si>
    <t>Budget Year</t>
  </si>
  <si>
    <t>Clubhouse Cleaning Services</t>
  </si>
  <si>
    <t>Landscape Other Work</t>
  </si>
  <si>
    <t>TOTAL OPERATING EXPENSE</t>
  </si>
  <si>
    <t>Utilities (ele,gas,w/s,phone)</t>
  </si>
  <si>
    <t>Taxes (property,payroll)</t>
  </si>
  <si>
    <t>Pool Repair/Equipment</t>
  </si>
  <si>
    <t>360x638</t>
  </si>
  <si>
    <t>360x640</t>
  </si>
  <si>
    <t>360x643</t>
  </si>
  <si>
    <t>390x643</t>
  </si>
  <si>
    <t>420x643</t>
  </si>
  <si>
    <t>450x643</t>
  </si>
  <si>
    <t>Capital &amp; Reserve Projects ##</t>
  </si>
  <si>
    <r>
      <rPr>
        <b/>
        <sz val="10"/>
        <rFont val="Arial"/>
        <family val="2"/>
      </rPr>
      <t>1995</t>
    </r>
    <r>
      <rPr>
        <sz val="10"/>
        <rFont val="Arial"/>
        <family val="2"/>
      </rPr>
      <t xml:space="preserve"> -$ 50,000  Buy two sublots as common area</t>
    </r>
  </si>
  <si>
    <r>
      <rPr>
        <b/>
        <sz val="10"/>
        <rFont val="Arial"/>
        <family val="2"/>
      </rPr>
      <t>1996</t>
    </r>
    <r>
      <rPr>
        <sz val="10"/>
        <rFont val="Arial"/>
        <family val="2"/>
      </rPr>
      <t xml:space="preserve"> -   35,017  Replace five brick entrance signs</t>
    </r>
  </si>
  <si>
    <r>
      <rPr>
        <b/>
        <sz val="10"/>
        <rFont val="Arial"/>
        <family val="2"/>
      </rPr>
      <t>1997</t>
    </r>
    <r>
      <rPr>
        <sz val="10"/>
        <rFont val="Arial"/>
        <family val="2"/>
      </rPr>
      <t xml:space="preserve"> - 276,363  Replace swimming pool </t>
    </r>
  </si>
  <si>
    <r>
      <rPr>
        <b/>
        <sz val="10"/>
        <rFont val="Arial"/>
        <family val="2"/>
      </rPr>
      <t>1999</t>
    </r>
    <r>
      <rPr>
        <sz val="10"/>
        <rFont val="Arial"/>
        <family val="2"/>
      </rPr>
      <t xml:space="preserve"> -   68,475  Resurface tennis &amp; basketball </t>
    </r>
  </si>
  <si>
    <r>
      <rPr>
        <b/>
        <sz val="10"/>
        <rFont val="Arial"/>
        <family val="2"/>
      </rPr>
      <t>2000</t>
    </r>
    <r>
      <rPr>
        <sz val="10"/>
        <rFont val="Arial"/>
        <family val="2"/>
      </rPr>
      <t xml:space="preserve"> -   43,204  Replace clubhouse restrooms</t>
    </r>
  </si>
  <si>
    <r>
      <rPr>
        <b/>
        <sz val="10"/>
        <rFont val="Arial"/>
        <family val="2"/>
      </rPr>
      <t>2003</t>
    </r>
    <r>
      <rPr>
        <sz val="10"/>
        <rFont val="Arial"/>
        <family val="2"/>
      </rPr>
      <t xml:space="preserve"> - 162,509  Clubhouse expand &amp; renovation</t>
    </r>
  </si>
  <si>
    <r>
      <rPr>
        <b/>
        <sz val="10"/>
        <rFont val="Arial"/>
        <family val="2"/>
      </rPr>
      <t>2004</t>
    </r>
    <r>
      <rPr>
        <sz val="10"/>
        <rFont val="Arial"/>
        <family val="2"/>
      </rPr>
      <t xml:space="preserve"> -    25,689  Clubhouse finish expansion</t>
    </r>
  </si>
  <si>
    <r>
      <rPr>
        <b/>
        <sz val="10"/>
        <rFont val="Arial"/>
        <family val="2"/>
      </rPr>
      <t>2006</t>
    </r>
    <r>
      <rPr>
        <sz val="10"/>
        <rFont val="Arial"/>
        <family val="2"/>
      </rPr>
      <t xml:space="preserve"> -    68,271  Lobby &amp; kitchen renovation</t>
    </r>
  </si>
  <si>
    <r>
      <rPr>
        <b/>
        <sz val="10"/>
        <rFont val="Arial"/>
        <family val="2"/>
      </rPr>
      <t>2005</t>
    </r>
    <r>
      <rPr>
        <sz val="10"/>
        <rFont val="Arial"/>
        <family val="2"/>
      </rPr>
      <t xml:space="preserve"> -    18,069  Clubhouse HVAC &amp; pool repair</t>
    </r>
  </si>
  <si>
    <r>
      <rPr>
        <b/>
        <sz val="10"/>
        <rFont val="Arial"/>
        <family val="2"/>
      </rPr>
      <t>2007/8</t>
    </r>
    <r>
      <rPr>
        <sz val="10"/>
        <rFont val="Arial"/>
        <family val="2"/>
      </rPr>
      <t xml:space="preserve"> - 82,182  Replace playground</t>
    </r>
  </si>
  <si>
    <r>
      <rPr>
        <b/>
        <sz val="10"/>
        <rFont val="Arial"/>
        <family val="2"/>
      </rPr>
      <t>2009</t>
    </r>
    <r>
      <rPr>
        <sz val="10"/>
        <rFont val="Arial"/>
        <family val="2"/>
      </rPr>
      <t xml:space="preserve"> -    36,523  Replace pool porch </t>
    </r>
  </si>
  <si>
    <r>
      <rPr>
        <b/>
        <sz val="10"/>
        <rFont val="Arial"/>
        <family val="2"/>
      </rPr>
      <t>2009</t>
    </r>
    <r>
      <rPr>
        <sz val="10"/>
        <rFont val="Arial"/>
        <family val="2"/>
      </rPr>
      <t xml:space="preserve"> -    36,950  Replace tennis surface &amp; 6,331 swing base</t>
    </r>
  </si>
  <si>
    <r>
      <rPr>
        <b/>
        <sz val="10"/>
        <rFont val="Arial"/>
        <family val="2"/>
      </rPr>
      <t>2010</t>
    </r>
    <r>
      <rPr>
        <sz val="10"/>
        <rFont val="Arial"/>
        <family val="2"/>
      </rPr>
      <t xml:space="preserve"> -    31,439  New pool water feature &amp; clubhouse chairs</t>
    </r>
  </si>
  <si>
    <r>
      <rPr>
        <b/>
        <sz val="10"/>
        <rFont val="Arial"/>
        <family val="2"/>
      </rPr>
      <t>2006</t>
    </r>
    <r>
      <rPr>
        <sz val="10"/>
        <rFont val="Arial"/>
        <family val="2"/>
      </rPr>
      <t xml:space="preserve"> - $ 71,431  Replace pool surface &amp; pump</t>
    </r>
  </si>
  <si>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-    10,000  New water feature &amp; security system</t>
    </r>
  </si>
  <si>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-    36,888  Storage addition &amp; replace sewer/water line</t>
    </r>
  </si>
  <si>
    <r>
      <rPr>
        <b/>
        <sz val="10"/>
        <rFont val="Arial"/>
        <family val="2"/>
      </rPr>
      <t>2013</t>
    </r>
    <r>
      <rPr>
        <sz val="10"/>
        <rFont val="Arial"/>
        <family val="2"/>
      </rPr>
      <t xml:space="preserve"> -    25,000 Saratoga entrance, winter pool cover, heater</t>
    </r>
  </si>
  <si>
    <r>
      <rPr>
        <b/>
        <sz val="10"/>
        <rFont val="Arial"/>
        <family val="2"/>
      </rPr>
      <t>2016</t>
    </r>
    <r>
      <rPr>
        <sz val="10"/>
        <rFont val="Arial"/>
        <family val="2"/>
      </rPr>
      <t xml:space="preserve"> -      8,780 repairs to pool basin and surge tank</t>
    </r>
  </si>
  <si>
    <r>
      <t xml:space="preserve">2024 - </t>
    </r>
    <r>
      <rPr>
        <sz val="10"/>
        <rFont val="Arial"/>
        <family val="2"/>
      </rPr>
      <t>$15,000 replace clubhouse carpet</t>
    </r>
  </si>
  <si>
    <t>Multi-Year Actual &amp; Budget Projections through 2029</t>
  </si>
  <si>
    <r>
      <rPr>
        <b/>
        <sz val="10"/>
        <rFont val="Arial"/>
        <family val="2"/>
      </rPr>
      <t>2018</t>
    </r>
    <r>
      <rPr>
        <sz val="10"/>
        <rFont val="Arial"/>
        <family val="0"/>
      </rPr>
      <t xml:space="preserve"> - $13,000 pool basin repairs</t>
    </r>
  </si>
  <si>
    <r>
      <t xml:space="preserve">2019 </t>
    </r>
    <r>
      <rPr>
        <sz val="10"/>
        <rFont val="Arial"/>
        <family val="2"/>
      </rPr>
      <t>- $17,000 pool basin repairs</t>
    </r>
  </si>
  <si>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- $15,000 pool basin repairs</t>
    </r>
  </si>
  <si>
    <t>Insurance &amp; Legal Services</t>
  </si>
  <si>
    <t>Pool Loan Payments</t>
  </si>
  <si>
    <t>## Capital &amp; Reserve Projects per Asset Reserve Analysis (2020 report will be updated Q2 on website)</t>
  </si>
  <si>
    <t>480x643</t>
  </si>
  <si>
    <t>510x643</t>
  </si>
  <si>
    <t xml:space="preserve"> 1/13/2020</t>
  </si>
  <si>
    <r>
      <rPr>
        <b/>
        <sz val="10"/>
        <rFont val="Arial"/>
        <family val="2"/>
      </rPr>
      <t>2023</t>
    </r>
    <r>
      <rPr>
        <sz val="10"/>
        <rFont val="Arial"/>
        <family val="2"/>
      </rPr>
      <t xml:space="preserve"> - $100,000 replace pool deck, pool surface &amp; sand filter</t>
    </r>
  </si>
  <si>
    <r>
      <rPr>
        <b/>
        <sz val="10"/>
        <rFont val="Arial"/>
        <family val="2"/>
      </rPr>
      <t>2022</t>
    </r>
    <r>
      <rPr>
        <sz val="10"/>
        <rFont val="Arial"/>
        <family val="2"/>
      </rPr>
      <t xml:space="preserve"> - $15,000 basin repair + $500,000 replace pool construction</t>
    </r>
  </si>
  <si>
    <r>
      <rPr>
        <b/>
        <sz val="10"/>
        <rFont val="Arial"/>
        <family val="2"/>
      </rPr>
      <t>2020</t>
    </r>
    <r>
      <rPr>
        <sz val="10"/>
        <rFont val="Arial"/>
        <family val="2"/>
      </rPr>
      <t xml:space="preserve"> - $15,000 pool basin repairs + $15,000 rec area lighting</t>
    </r>
  </si>
  <si>
    <r>
      <rPr>
        <b/>
        <sz val="10"/>
        <rFont val="Arial"/>
        <family val="2"/>
      </rPr>
      <t>2027</t>
    </r>
    <r>
      <rPr>
        <sz val="10"/>
        <rFont val="Arial"/>
        <family val="2"/>
      </rPr>
      <t xml:space="preserve"> - $16,000 walking bridge replacement</t>
    </r>
  </si>
  <si>
    <t>Private Loan - Pool Replacement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</si>
</sst>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_);[Red]\(0\)"/>
    <numFmt numFmtId="166" formatCode="[$-409]h:mm:ss\ AM/PM"/>
    <numFmt numFmtId="167" formatCode="&quot;$&quot;#,##0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2"/>
      <name val="Calibri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5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8" fontId="3" fillId="0" borderId="0" xfId="0" applyNumberFormat="1" applyFont="1" applyAlignment="1">
      <alignment/>
    </xf>
    <xf numFmtId="14" fontId="8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left"/>
    </xf>
    <xf numFmtId="0" fontId="3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3" fillId="32" borderId="0" xfId="0" applyNumberFormat="1" applyFont="1" applyFill="1" applyAlignment="1">
      <alignment/>
    </xf>
    <xf numFmtId="0" fontId="0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26.140625" style="10" customWidth="1"/>
    <col min="2" max="2" width="8.28125" style="12" customWidth="1"/>
    <col min="3" max="3" width="8.7109375" style="35" customWidth="1"/>
    <col min="4" max="4" width="8.57421875" style="0" customWidth="1"/>
    <col min="5" max="6" width="8.28125" style="0" customWidth="1"/>
    <col min="7" max="7" width="8.57421875" style="0" customWidth="1"/>
    <col min="8" max="8" width="8.140625" style="13" customWidth="1"/>
    <col min="9" max="10" width="8.7109375" style="0" customWidth="1"/>
    <col min="11" max="11" width="8.57421875" style="0" customWidth="1"/>
    <col min="12" max="14" width="8.8515625" style="3" customWidth="1"/>
  </cols>
  <sheetData>
    <row r="1" spans="1:10" ht="15.75">
      <c r="A1" s="41" t="s">
        <v>0</v>
      </c>
      <c r="B1" s="39"/>
      <c r="C1" s="36"/>
      <c r="F1" s="22" t="s">
        <v>56</v>
      </c>
      <c r="J1" s="1"/>
    </row>
    <row r="2" spans="1:15" ht="15" customHeight="1">
      <c r="A2" s="2" t="s">
        <v>1</v>
      </c>
      <c r="B2" s="3">
        <v>73741</v>
      </c>
      <c r="C2" s="14">
        <f>B31</f>
        <v>83742</v>
      </c>
      <c r="D2" s="14">
        <f>C31</f>
        <v>105504</v>
      </c>
      <c r="E2" s="43">
        <f>D31</f>
        <v>107885</v>
      </c>
      <c r="F2" s="14">
        <f>E31</f>
        <v>121471</v>
      </c>
      <c r="G2" s="14">
        <f>F31</f>
        <v>127241</v>
      </c>
      <c r="H2" s="3">
        <f aca="true" t="shared" si="0" ref="H2:N2">G31</f>
        <v>142461</v>
      </c>
      <c r="I2" s="3">
        <f t="shared" si="0"/>
        <v>73721</v>
      </c>
      <c r="J2" s="14">
        <f t="shared" si="0"/>
        <v>16381</v>
      </c>
      <c r="K2" s="17">
        <f t="shared" si="0"/>
        <v>19681</v>
      </c>
      <c r="L2" s="3">
        <f t="shared" si="0"/>
        <v>20131</v>
      </c>
      <c r="M2" s="3">
        <f t="shared" si="0"/>
        <v>49871</v>
      </c>
      <c r="N2" s="3">
        <f t="shared" si="0"/>
        <v>59961</v>
      </c>
      <c r="O2" s="4">
        <f>N31</f>
        <v>101191</v>
      </c>
    </row>
    <row r="3" spans="1:15" ht="15" customHeight="1">
      <c r="A3" s="5" t="s">
        <v>22</v>
      </c>
      <c r="B3" s="26" t="s">
        <v>2</v>
      </c>
      <c r="C3" s="26" t="s">
        <v>2</v>
      </c>
      <c r="D3" s="26" t="s">
        <v>2</v>
      </c>
      <c r="E3" s="44" t="s">
        <v>2</v>
      </c>
      <c r="F3" s="15" t="s">
        <v>3</v>
      </c>
      <c r="G3" s="15" t="s">
        <v>3</v>
      </c>
      <c r="H3" s="11" t="s">
        <v>3</v>
      </c>
      <c r="I3" s="6" t="s">
        <v>3</v>
      </c>
      <c r="J3" s="15" t="s">
        <v>3</v>
      </c>
      <c r="K3" s="26" t="s">
        <v>3</v>
      </c>
      <c r="L3" s="29" t="s">
        <v>3</v>
      </c>
      <c r="M3" s="29" t="s">
        <v>3</v>
      </c>
      <c r="N3" s="29" t="s">
        <v>3</v>
      </c>
      <c r="O3" s="26" t="s">
        <v>2</v>
      </c>
    </row>
    <row r="4" spans="1:15" ht="15" customHeight="1">
      <c r="A4" s="5" t="s">
        <v>23</v>
      </c>
      <c r="B4" s="16">
        <v>2016</v>
      </c>
      <c r="C4" s="16">
        <v>2017</v>
      </c>
      <c r="D4" s="16">
        <v>2018</v>
      </c>
      <c r="E4" s="45">
        <v>2019</v>
      </c>
      <c r="F4" s="16">
        <v>2020</v>
      </c>
      <c r="G4" s="16">
        <v>2021</v>
      </c>
      <c r="H4" s="7">
        <v>2022</v>
      </c>
      <c r="I4" s="7">
        <v>2023</v>
      </c>
      <c r="J4" s="16">
        <v>2024</v>
      </c>
      <c r="K4" s="16">
        <v>2025</v>
      </c>
      <c r="L4" s="30">
        <v>2026</v>
      </c>
      <c r="M4" s="30">
        <v>2027</v>
      </c>
      <c r="N4" s="30">
        <v>2028</v>
      </c>
      <c r="O4" s="16">
        <v>2029</v>
      </c>
    </row>
    <row r="5" spans="1:15" ht="15" customHeight="1">
      <c r="A5" s="5" t="s">
        <v>4</v>
      </c>
      <c r="B5" s="25" t="s">
        <v>30</v>
      </c>
      <c r="C5" s="25" t="s">
        <v>31</v>
      </c>
      <c r="D5" s="25" t="s">
        <v>32</v>
      </c>
      <c r="E5" s="46" t="s">
        <v>32</v>
      </c>
      <c r="F5" s="16" t="s">
        <v>33</v>
      </c>
      <c r="G5" s="25" t="s">
        <v>33</v>
      </c>
      <c r="H5" s="7" t="s">
        <v>34</v>
      </c>
      <c r="I5" s="25" t="s">
        <v>34</v>
      </c>
      <c r="J5" s="16" t="s">
        <v>35</v>
      </c>
      <c r="K5" s="25" t="s">
        <v>35</v>
      </c>
      <c r="L5" s="42" t="s">
        <v>63</v>
      </c>
      <c r="M5" s="3" t="s">
        <v>63</v>
      </c>
      <c r="N5" s="42" t="s">
        <v>64</v>
      </c>
      <c r="O5" s="25" t="s">
        <v>64</v>
      </c>
    </row>
    <row r="6" spans="1:15" ht="15" customHeight="1">
      <c r="A6" s="5" t="s">
        <v>5</v>
      </c>
      <c r="B6" s="14">
        <v>231133</v>
      </c>
      <c r="C6" s="14">
        <v>231848</v>
      </c>
      <c r="D6" s="14">
        <v>233204</v>
      </c>
      <c r="E6" s="43">
        <v>236040</v>
      </c>
      <c r="F6" s="14">
        <v>250770</v>
      </c>
      <c r="G6" s="24">
        <v>250770</v>
      </c>
      <c r="H6" s="4">
        <v>270060</v>
      </c>
      <c r="I6" s="14">
        <v>270060</v>
      </c>
      <c r="J6" s="17">
        <v>289350</v>
      </c>
      <c r="K6" s="17">
        <v>289350</v>
      </c>
      <c r="L6" s="14">
        <v>308640</v>
      </c>
      <c r="M6" s="3">
        <v>308640</v>
      </c>
      <c r="N6" s="14">
        <v>327930</v>
      </c>
      <c r="O6" s="14">
        <v>327930</v>
      </c>
    </row>
    <row r="7" spans="1:15" ht="15" customHeight="1">
      <c r="A7" s="5" t="s">
        <v>6</v>
      </c>
      <c r="B7" s="14">
        <v>12125</v>
      </c>
      <c r="C7" s="14">
        <v>14189</v>
      </c>
      <c r="D7" s="14">
        <v>14569</v>
      </c>
      <c r="E7" s="43">
        <v>12401</v>
      </c>
      <c r="F7" s="17">
        <v>12000</v>
      </c>
      <c r="G7" s="17">
        <v>12000</v>
      </c>
      <c r="H7" s="4">
        <v>12000</v>
      </c>
      <c r="I7" s="4">
        <v>12000</v>
      </c>
      <c r="J7" s="17">
        <v>12000</v>
      </c>
      <c r="K7" s="17">
        <v>12000</v>
      </c>
      <c r="L7" s="3">
        <v>12000</v>
      </c>
      <c r="M7" s="3">
        <v>12000</v>
      </c>
      <c r="N7" s="3">
        <v>12000</v>
      </c>
      <c r="O7" s="14">
        <v>12000</v>
      </c>
    </row>
    <row r="8" spans="1:15" ht="15" customHeight="1">
      <c r="A8" s="10" t="s">
        <v>70</v>
      </c>
      <c r="B8" s="32"/>
      <c r="C8" s="32"/>
      <c r="D8" s="14"/>
      <c r="E8" s="43"/>
      <c r="F8" s="17"/>
      <c r="G8" s="13"/>
      <c r="H8" s="4">
        <v>400000</v>
      </c>
      <c r="I8" s="4"/>
      <c r="J8" s="17"/>
      <c r="K8" s="17"/>
      <c r="O8" s="14"/>
    </row>
    <row r="9" spans="1:15" ht="15" customHeight="1">
      <c r="A9" s="8" t="s">
        <v>7</v>
      </c>
      <c r="B9" s="14">
        <f aca="true" t="shared" si="1" ref="B9:G9">B6+B7+B8</f>
        <v>243258</v>
      </c>
      <c r="C9" s="14">
        <f t="shared" si="1"/>
        <v>246037</v>
      </c>
      <c r="D9" s="14">
        <f t="shared" si="1"/>
        <v>247773</v>
      </c>
      <c r="E9" s="43">
        <f t="shared" si="1"/>
        <v>248441</v>
      </c>
      <c r="F9" s="17">
        <f t="shared" si="1"/>
        <v>262770</v>
      </c>
      <c r="G9" s="24">
        <f t="shared" si="1"/>
        <v>262770</v>
      </c>
      <c r="H9" s="4">
        <f aca="true" t="shared" si="2" ref="H9:N9">H6+H7+H8</f>
        <v>682060</v>
      </c>
      <c r="I9" s="4">
        <f t="shared" si="2"/>
        <v>282060</v>
      </c>
      <c r="J9" s="17">
        <f t="shared" si="2"/>
        <v>301350</v>
      </c>
      <c r="K9" s="17">
        <f t="shared" si="2"/>
        <v>301350</v>
      </c>
      <c r="L9" s="3">
        <f t="shared" si="2"/>
        <v>320640</v>
      </c>
      <c r="M9" s="3">
        <f t="shared" si="2"/>
        <v>320640</v>
      </c>
      <c r="N9" s="3">
        <f t="shared" si="2"/>
        <v>339930</v>
      </c>
      <c r="O9" s="14">
        <f>O6+O7+O8</f>
        <v>339930</v>
      </c>
    </row>
    <row r="10" spans="1:15" ht="15" customHeight="1">
      <c r="A10" s="5" t="s">
        <v>8</v>
      </c>
      <c r="B10" s="32"/>
      <c r="C10" s="32"/>
      <c r="D10" s="32"/>
      <c r="E10" s="47"/>
      <c r="F10" s="18"/>
      <c r="G10" s="13"/>
      <c r="H10" s="9"/>
      <c r="I10" s="9"/>
      <c r="J10" s="18"/>
      <c r="K10" s="18"/>
      <c r="O10" s="32"/>
    </row>
    <row r="11" spans="1:15" ht="15" customHeight="1">
      <c r="A11" s="5" t="s">
        <v>9</v>
      </c>
      <c r="B11" s="14">
        <v>6718</v>
      </c>
      <c r="C11" s="14">
        <v>7258</v>
      </c>
      <c r="D11" s="14">
        <v>3792</v>
      </c>
      <c r="E11" s="43">
        <v>1590</v>
      </c>
      <c r="F11" s="17">
        <v>3000</v>
      </c>
      <c r="G11" s="17">
        <v>3000</v>
      </c>
      <c r="H11" s="4">
        <v>3000</v>
      </c>
      <c r="I11" s="4">
        <v>3000</v>
      </c>
      <c r="J11" s="17">
        <v>3000</v>
      </c>
      <c r="K11" s="17">
        <v>3000</v>
      </c>
      <c r="L11" s="3">
        <v>3000</v>
      </c>
      <c r="M11" s="3">
        <v>3000</v>
      </c>
      <c r="N11" s="3">
        <v>3000</v>
      </c>
      <c r="O11" s="14">
        <v>3000</v>
      </c>
    </row>
    <row r="12" spans="1:15" ht="15" customHeight="1">
      <c r="A12" s="5" t="s">
        <v>10</v>
      </c>
      <c r="B12" s="14">
        <v>119</v>
      </c>
      <c r="C12" s="14">
        <v>4715</v>
      </c>
      <c r="D12" s="14">
        <v>8529</v>
      </c>
      <c r="E12" s="43">
        <v>1657</v>
      </c>
      <c r="F12" s="17">
        <v>3000</v>
      </c>
      <c r="G12" s="17">
        <v>3000</v>
      </c>
      <c r="H12" s="4">
        <v>3000</v>
      </c>
      <c r="I12" s="4">
        <v>3000</v>
      </c>
      <c r="J12" s="17">
        <v>3000</v>
      </c>
      <c r="K12" s="17">
        <v>3000</v>
      </c>
      <c r="L12" s="3">
        <v>3000</v>
      </c>
      <c r="M12" s="3">
        <v>3000</v>
      </c>
      <c r="N12" s="3">
        <v>3000</v>
      </c>
      <c r="O12" s="14">
        <v>3000</v>
      </c>
    </row>
    <row r="13" spans="1:15" ht="15" customHeight="1">
      <c r="A13" s="5" t="s">
        <v>19</v>
      </c>
      <c r="B13" s="14">
        <v>9430</v>
      </c>
      <c r="C13" s="14">
        <v>10895</v>
      </c>
      <c r="D13" s="14">
        <v>17794</v>
      </c>
      <c r="E13" s="43">
        <v>10366</v>
      </c>
      <c r="F13" s="17">
        <v>11200</v>
      </c>
      <c r="G13" s="17">
        <v>11600</v>
      </c>
      <c r="H13" s="4">
        <v>12000</v>
      </c>
      <c r="I13" s="4">
        <v>12400</v>
      </c>
      <c r="J13" s="17">
        <v>12800</v>
      </c>
      <c r="K13" s="17">
        <v>13200</v>
      </c>
      <c r="L13" s="3">
        <v>13600</v>
      </c>
      <c r="M13" s="3">
        <v>14000</v>
      </c>
      <c r="N13" s="3">
        <v>14400</v>
      </c>
      <c r="O13" s="14">
        <v>14800</v>
      </c>
    </row>
    <row r="14" spans="1:15" ht="15" customHeight="1">
      <c r="A14" s="5" t="s">
        <v>11</v>
      </c>
      <c r="B14" s="14">
        <v>7628</v>
      </c>
      <c r="C14" s="14">
        <v>6325</v>
      </c>
      <c r="D14" s="14">
        <v>6027</v>
      </c>
      <c r="E14" s="43">
        <v>5586</v>
      </c>
      <c r="F14" s="17">
        <v>5900</v>
      </c>
      <c r="G14" s="17">
        <v>6900</v>
      </c>
      <c r="H14" s="4">
        <v>6100</v>
      </c>
      <c r="I14" s="4">
        <v>6200</v>
      </c>
      <c r="J14" s="17">
        <v>6300</v>
      </c>
      <c r="K14" s="17">
        <v>6400</v>
      </c>
      <c r="L14" s="3">
        <v>6500</v>
      </c>
      <c r="M14" s="3">
        <v>6600</v>
      </c>
      <c r="N14" s="3">
        <v>6700</v>
      </c>
      <c r="O14" s="14">
        <v>6800</v>
      </c>
    </row>
    <row r="15" spans="1:15" ht="15" customHeight="1">
      <c r="A15" s="5" t="s">
        <v>18</v>
      </c>
      <c r="B15" s="14">
        <v>50688</v>
      </c>
      <c r="C15" s="14">
        <v>58231</v>
      </c>
      <c r="D15" s="14">
        <v>51414</v>
      </c>
      <c r="E15" s="43">
        <v>51427</v>
      </c>
      <c r="F15" s="17">
        <v>54000</v>
      </c>
      <c r="G15" s="17">
        <v>55000</v>
      </c>
      <c r="H15" s="4">
        <v>56000</v>
      </c>
      <c r="I15" s="4">
        <v>57000</v>
      </c>
      <c r="J15" s="17">
        <v>58000</v>
      </c>
      <c r="K15" s="17">
        <v>59000</v>
      </c>
      <c r="L15" s="3">
        <v>60000</v>
      </c>
      <c r="M15" s="3">
        <v>61000</v>
      </c>
      <c r="N15" s="3">
        <v>62000</v>
      </c>
      <c r="O15" s="14">
        <v>63000</v>
      </c>
    </row>
    <row r="16" spans="1:15" ht="15" customHeight="1">
      <c r="A16" s="10" t="s">
        <v>25</v>
      </c>
      <c r="B16" s="14">
        <v>34313</v>
      </c>
      <c r="C16" s="14">
        <v>20323</v>
      </c>
      <c r="D16" s="14">
        <v>28615</v>
      </c>
      <c r="E16" s="43">
        <v>30269</v>
      </c>
      <c r="F16" s="17">
        <v>30000</v>
      </c>
      <c r="G16" s="17">
        <v>31000</v>
      </c>
      <c r="H16" s="4">
        <v>32000</v>
      </c>
      <c r="I16" s="4">
        <v>32000</v>
      </c>
      <c r="J16" s="17">
        <v>32000</v>
      </c>
      <c r="K16" s="17">
        <v>33000</v>
      </c>
      <c r="L16" s="3">
        <v>33000</v>
      </c>
      <c r="M16" s="3">
        <v>33000</v>
      </c>
      <c r="N16" s="3">
        <v>34000</v>
      </c>
      <c r="O16" s="14">
        <v>34000</v>
      </c>
    </row>
    <row r="17" spans="1:15" ht="15" customHeight="1">
      <c r="A17" s="5" t="s">
        <v>12</v>
      </c>
      <c r="B17" s="14">
        <v>52500</v>
      </c>
      <c r="C17" s="14">
        <v>54408</v>
      </c>
      <c r="D17" s="14">
        <v>53560</v>
      </c>
      <c r="E17" s="43">
        <v>53845</v>
      </c>
      <c r="F17" s="17">
        <v>56000</v>
      </c>
      <c r="G17" s="17">
        <v>57000</v>
      </c>
      <c r="H17" s="4">
        <v>58000</v>
      </c>
      <c r="I17" s="4">
        <v>59000</v>
      </c>
      <c r="J17" s="17">
        <v>60000</v>
      </c>
      <c r="K17" s="17">
        <v>61000</v>
      </c>
      <c r="L17" s="3">
        <v>62000</v>
      </c>
      <c r="M17" s="3">
        <v>63000</v>
      </c>
      <c r="N17" s="3">
        <v>64000</v>
      </c>
      <c r="O17" s="14">
        <v>65000</v>
      </c>
    </row>
    <row r="18" spans="1:15" ht="15" customHeight="1">
      <c r="A18" s="10" t="s">
        <v>29</v>
      </c>
      <c r="B18" s="14">
        <v>15100</v>
      </c>
      <c r="C18" s="14">
        <v>4188</v>
      </c>
      <c r="D18" s="14">
        <v>17966</v>
      </c>
      <c r="E18" s="43">
        <v>19725</v>
      </c>
      <c r="F18" s="17">
        <v>18000</v>
      </c>
      <c r="G18" s="17">
        <v>18000</v>
      </c>
      <c r="H18" s="4">
        <v>18000</v>
      </c>
      <c r="I18" s="4">
        <v>3000</v>
      </c>
      <c r="J18" s="17">
        <v>3000</v>
      </c>
      <c r="K18" s="17">
        <v>16200</v>
      </c>
      <c r="L18" s="3">
        <v>3000</v>
      </c>
      <c r="M18" s="3">
        <v>3000</v>
      </c>
      <c r="N18" s="3">
        <v>3000</v>
      </c>
      <c r="O18" s="14">
        <v>3000</v>
      </c>
    </row>
    <row r="19" spans="1:15" ht="15" customHeight="1">
      <c r="A19" s="5" t="s">
        <v>13</v>
      </c>
      <c r="B19" s="14">
        <v>206</v>
      </c>
      <c r="C19" s="14">
        <v>0</v>
      </c>
      <c r="D19" s="14">
        <v>0</v>
      </c>
      <c r="E19" s="43">
        <v>100</v>
      </c>
      <c r="F19" s="17">
        <v>200</v>
      </c>
      <c r="G19" s="17">
        <v>200</v>
      </c>
      <c r="H19" s="4">
        <v>200</v>
      </c>
      <c r="I19" s="4">
        <v>200</v>
      </c>
      <c r="J19" s="17">
        <v>200</v>
      </c>
      <c r="K19" s="17">
        <v>200</v>
      </c>
      <c r="L19" s="3">
        <v>200</v>
      </c>
      <c r="M19" s="3">
        <v>200</v>
      </c>
      <c r="N19" s="3">
        <v>200</v>
      </c>
      <c r="O19" s="14">
        <v>200</v>
      </c>
    </row>
    <row r="20" spans="1:15" ht="15" customHeight="1">
      <c r="A20" s="10" t="s">
        <v>27</v>
      </c>
      <c r="B20" s="14">
        <v>26419</v>
      </c>
      <c r="C20" s="14">
        <v>29069</v>
      </c>
      <c r="D20" s="14">
        <v>25598</v>
      </c>
      <c r="E20" s="43">
        <v>24532</v>
      </c>
      <c r="F20" s="17">
        <v>26500</v>
      </c>
      <c r="G20" s="17">
        <v>27000</v>
      </c>
      <c r="H20" s="4">
        <v>27500</v>
      </c>
      <c r="I20" s="4">
        <v>28000</v>
      </c>
      <c r="J20" s="17">
        <v>28500</v>
      </c>
      <c r="K20" s="17">
        <v>29000</v>
      </c>
      <c r="L20" s="3">
        <v>29500</v>
      </c>
      <c r="M20" s="3">
        <v>30000</v>
      </c>
      <c r="N20" s="3">
        <v>30500</v>
      </c>
      <c r="O20" s="14">
        <v>31000</v>
      </c>
    </row>
    <row r="21" spans="1:15" ht="15" customHeight="1">
      <c r="A21" s="5" t="s">
        <v>20</v>
      </c>
      <c r="B21" s="14">
        <v>2412</v>
      </c>
      <c r="C21" s="14">
        <v>505</v>
      </c>
      <c r="D21" s="14">
        <v>466</v>
      </c>
      <c r="E21" s="43">
        <v>466</v>
      </c>
      <c r="F21" s="17">
        <v>550</v>
      </c>
      <c r="G21" s="17">
        <v>550</v>
      </c>
      <c r="H21" s="27">
        <v>550</v>
      </c>
      <c r="I21" s="4">
        <v>600</v>
      </c>
      <c r="J21" s="18">
        <v>600</v>
      </c>
      <c r="K21" s="17">
        <v>600</v>
      </c>
      <c r="L21" s="3">
        <v>650</v>
      </c>
      <c r="M21" s="3">
        <v>650</v>
      </c>
      <c r="N21" s="3">
        <v>650</v>
      </c>
      <c r="O21" s="14">
        <v>700</v>
      </c>
    </row>
    <row r="22" spans="1:15" ht="15" customHeight="1">
      <c r="A22" s="5" t="s">
        <v>14</v>
      </c>
      <c r="B22" s="14">
        <v>1870</v>
      </c>
      <c r="C22" s="14">
        <v>1995</v>
      </c>
      <c r="D22" s="14">
        <v>2020</v>
      </c>
      <c r="E22" s="43">
        <v>2110</v>
      </c>
      <c r="F22" s="17">
        <v>2050</v>
      </c>
      <c r="G22" s="17">
        <v>2100</v>
      </c>
      <c r="H22" s="4">
        <v>2150</v>
      </c>
      <c r="I22" s="4">
        <v>2100</v>
      </c>
      <c r="J22" s="17">
        <v>2150</v>
      </c>
      <c r="K22" s="17">
        <v>2200</v>
      </c>
      <c r="L22" s="3">
        <v>2250</v>
      </c>
      <c r="M22" s="3">
        <v>2300</v>
      </c>
      <c r="N22" s="3">
        <v>2350</v>
      </c>
      <c r="O22" s="14">
        <v>2400</v>
      </c>
    </row>
    <row r="23" spans="1:15" ht="15" customHeight="1">
      <c r="A23" s="5" t="s">
        <v>24</v>
      </c>
      <c r="B23" s="14">
        <v>4433</v>
      </c>
      <c r="C23" s="14">
        <v>4133</v>
      </c>
      <c r="D23" s="14">
        <v>8067</v>
      </c>
      <c r="E23" s="43">
        <v>9871</v>
      </c>
      <c r="F23" s="17">
        <v>8500</v>
      </c>
      <c r="G23" s="17">
        <v>9000</v>
      </c>
      <c r="H23" s="4">
        <v>9000</v>
      </c>
      <c r="I23" s="4">
        <v>9500</v>
      </c>
      <c r="J23" s="17">
        <v>9500</v>
      </c>
      <c r="K23" s="17">
        <v>10000</v>
      </c>
      <c r="L23" s="3">
        <v>10000</v>
      </c>
      <c r="M23" s="3">
        <v>10500</v>
      </c>
      <c r="N23" s="3">
        <v>10500</v>
      </c>
      <c r="O23" s="14">
        <v>11000</v>
      </c>
    </row>
    <row r="24" spans="1:15" ht="15" customHeight="1">
      <c r="A24" s="10" t="s">
        <v>60</v>
      </c>
      <c r="B24" s="14">
        <v>14252</v>
      </c>
      <c r="C24" s="14">
        <v>14827</v>
      </c>
      <c r="D24" s="14">
        <v>14516</v>
      </c>
      <c r="E24" s="43">
        <v>14474</v>
      </c>
      <c r="F24" s="17">
        <v>15500</v>
      </c>
      <c r="G24" s="17">
        <v>15500</v>
      </c>
      <c r="H24" s="4">
        <v>15500</v>
      </c>
      <c r="I24" s="4">
        <v>15500</v>
      </c>
      <c r="J24" s="17">
        <v>16000</v>
      </c>
      <c r="K24" s="17">
        <v>16000</v>
      </c>
      <c r="L24" s="3">
        <v>16000</v>
      </c>
      <c r="M24" s="3">
        <v>16000</v>
      </c>
      <c r="N24" s="3">
        <v>16000</v>
      </c>
      <c r="O24" s="14">
        <v>17000</v>
      </c>
    </row>
    <row r="25" spans="1:15" ht="15" customHeight="1">
      <c r="A25" s="10" t="s">
        <v>61</v>
      </c>
      <c r="B25" s="32" t="s">
        <v>21</v>
      </c>
      <c r="C25" s="32" t="s">
        <v>21</v>
      </c>
      <c r="D25" s="32" t="s">
        <v>21</v>
      </c>
      <c r="E25" s="47" t="s">
        <v>21</v>
      </c>
      <c r="F25" s="14" t="s">
        <v>21</v>
      </c>
      <c r="G25" s="14" t="s">
        <v>21</v>
      </c>
      <c r="H25" s="3" t="s">
        <v>21</v>
      </c>
      <c r="I25" s="3" t="s">
        <v>21</v>
      </c>
      <c r="J25" s="14">
        <v>40000</v>
      </c>
      <c r="K25" s="14">
        <v>40000</v>
      </c>
      <c r="L25" s="3">
        <v>40000</v>
      </c>
      <c r="M25" s="3">
        <v>40000</v>
      </c>
      <c r="N25" s="3">
        <v>40000</v>
      </c>
      <c r="O25" s="14">
        <v>40000</v>
      </c>
    </row>
    <row r="26" spans="1:15" ht="15" customHeight="1">
      <c r="A26" s="10" t="s">
        <v>28</v>
      </c>
      <c r="B26" s="14">
        <v>2593</v>
      </c>
      <c r="C26" s="14">
        <v>1932</v>
      </c>
      <c r="D26" s="14">
        <v>1840</v>
      </c>
      <c r="E26" s="43">
        <v>1499</v>
      </c>
      <c r="F26" s="17">
        <v>2100</v>
      </c>
      <c r="G26" s="17">
        <v>2200</v>
      </c>
      <c r="H26" s="4">
        <v>2300</v>
      </c>
      <c r="I26" s="4">
        <v>2400</v>
      </c>
      <c r="J26" s="17">
        <v>2500</v>
      </c>
      <c r="K26" s="17">
        <v>2600</v>
      </c>
      <c r="L26" s="3">
        <v>2700</v>
      </c>
      <c r="M26" s="3">
        <v>2800</v>
      </c>
      <c r="N26" s="3">
        <v>2900</v>
      </c>
      <c r="O26" s="14">
        <v>3000</v>
      </c>
    </row>
    <row r="27" spans="1:15" ht="15" customHeight="1">
      <c r="A27" s="5" t="s">
        <v>15</v>
      </c>
      <c r="B27" s="14">
        <v>4576</v>
      </c>
      <c r="C27" s="14">
        <v>5471</v>
      </c>
      <c r="D27" s="14">
        <v>5188</v>
      </c>
      <c r="E27" s="43">
        <v>7338</v>
      </c>
      <c r="F27" s="17">
        <v>5500</v>
      </c>
      <c r="G27" s="17">
        <v>5500</v>
      </c>
      <c r="H27" s="4">
        <v>5500</v>
      </c>
      <c r="I27" s="4">
        <v>5500</v>
      </c>
      <c r="J27" s="17">
        <v>5500</v>
      </c>
      <c r="K27" s="17">
        <v>5500</v>
      </c>
      <c r="L27" s="3">
        <v>5500</v>
      </c>
      <c r="M27" s="3">
        <v>5500</v>
      </c>
      <c r="N27" s="3">
        <v>5500</v>
      </c>
      <c r="O27" s="14">
        <v>5500</v>
      </c>
    </row>
    <row r="28" spans="1:15" ht="15" customHeight="1">
      <c r="A28" s="10" t="s">
        <v>26</v>
      </c>
      <c r="B28" s="14">
        <f aca="true" t="shared" si="3" ref="B28:G28">SUM(B11:B27)</f>
        <v>233257</v>
      </c>
      <c r="C28" s="14">
        <f t="shared" si="3"/>
        <v>224275</v>
      </c>
      <c r="D28" s="14">
        <f t="shared" si="3"/>
        <v>245392</v>
      </c>
      <c r="E28" s="43">
        <f t="shared" si="3"/>
        <v>234855</v>
      </c>
      <c r="F28" s="17">
        <f t="shared" si="3"/>
        <v>242000</v>
      </c>
      <c r="G28" s="24">
        <f t="shared" si="3"/>
        <v>247550</v>
      </c>
      <c r="H28" s="4">
        <f aca="true" t="shared" si="4" ref="H28:N28">SUM(H11:H27)</f>
        <v>250800</v>
      </c>
      <c r="I28" s="4">
        <f t="shared" si="4"/>
        <v>239400</v>
      </c>
      <c r="J28" s="17">
        <f t="shared" si="4"/>
        <v>283050</v>
      </c>
      <c r="K28" s="17">
        <f t="shared" si="4"/>
        <v>300900</v>
      </c>
      <c r="L28" s="3">
        <f t="shared" si="4"/>
        <v>290900</v>
      </c>
      <c r="M28" s="3">
        <f t="shared" si="4"/>
        <v>294550</v>
      </c>
      <c r="N28" s="3">
        <f t="shared" si="4"/>
        <v>298700</v>
      </c>
      <c r="O28" s="14">
        <f>SUM(O11:O27)</f>
        <v>303400</v>
      </c>
    </row>
    <row r="29" spans="1:15" ht="15" customHeight="1">
      <c r="A29" s="10" t="s">
        <v>36</v>
      </c>
      <c r="B29" s="32">
        <v>0</v>
      </c>
      <c r="C29" s="14">
        <v>0</v>
      </c>
      <c r="D29" s="14">
        <v>0</v>
      </c>
      <c r="E29" s="43">
        <v>0</v>
      </c>
      <c r="F29" s="17">
        <v>15000</v>
      </c>
      <c r="G29" s="14">
        <v>0</v>
      </c>
      <c r="H29" s="4">
        <v>500000</v>
      </c>
      <c r="I29" s="3">
        <v>100000</v>
      </c>
      <c r="J29" s="14">
        <v>15000</v>
      </c>
      <c r="K29" s="17">
        <v>0</v>
      </c>
      <c r="L29" s="3">
        <v>0</v>
      </c>
      <c r="M29" s="3">
        <v>16000</v>
      </c>
      <c r="N29" s="3">
        <v>0</v>
      </c>
      <c r="O29" s="32">
        <v>71000</v>
      </c>
    </row>
    <row r="30" spans="1:15" ht="15" customHeight="1">
      <c r="A30" s="8" t="s">
        <v>16</v>
      </c>
      <c r="B30" s="14">
        <f aca="true" t="shared" si="5" ref="B30:G30">B28+B29</f>
        <v>233257</v>
      </c>
      <c r="C30" s="14">
        <f t="shared" si="5"/>
        <v>224275</v>
      </c>
      <c r="D30" s="14">
        <f t="shared" si="5"/>
        <v>245392</v>
      </c>
      <c r="E30" s="43">
        <f t="shared" si="5"/>
        <v>234855</v>
      </c>
      <c r="F30" s="17">
        <f t="shared" si="5"/>
        <v>257000</v>
      </c>
      <c r="G30" s="24">
        <f t="shared" si="5"/>
        <v>247550</v>
      </c>
      <c r="H30" s="4">
        <f>H28+H29</f>
        <v>750800</v>
      </c>
      <c r="I30" s="20">
        <f>I28+I29</f>
        <v>339400</v>
      </c>
      <c r="J30" s="17">
        <f>SUM(J28:J29)</f>
        <v>298050</v>
      </c>
      <c r="K30" s="17">
        <f>K28+K29</f>
        <v>300900</v>
      </c>
      <c r="L30" s="3">
        <f>L28+L29</f>
        <v>290900</v>
      </c>
      <c r="M30" s="3">
        <f>M28+M29</f>
        <v>310550</v>
      </c>
      <c r="N30" s="3">
        <f>N28+N29</f>
        <v>298700</v>
      </c>
      <c r="O30" s="14">
        <f>O28+O29</f>
        <v>374400</v>
      </c>
    </row>
    <row r="31" spans="1:15" ht="15" customHeight="1">
      <c r="A31" s="2" t="s">
        <v>17</v>
      </c>
      <c r="B31" s="14">
        <f>B2+B9-B30</f>
        <v>83742</v>
      </c>
      <c r="C31" s="14">
        <f>C2+C9-C30</f>
        <v>105504</v>
      </c>
      <c r="D31" s="14">
        <f>D2+D9-D30</f>
        <v>107885</v>
      </c>
      <c r="E31" s="43">
        <f>E2+E9-E30</f>
        <v>121471</v>
      </c>
      <c r="F31" s="14">
        <f aca="true" t="shared" si="6" ref="F31:K31">F2+F9-F30</f>
        <v>127241</v>
      </c>
      <c r="G31" s="14">
        <f t="shared" si="6"/>
        <v>142461</v>
      </c>
      <c r="H31" s="4">
        <f t="shared" si="6"/>
        <v>73721</v>
      </c>
      <c r="I31" s="4">
        <f t="shared" si="6"/>
        <v>16381</v>
      </c>
      <c r="J31" s="17">
        <f t="shared" si="6"/>
        <v>19681</v>
      </c>
      <c r="K31" s="17">
        <f t="shared" si="6"/>
        <v>20131</v>
      </c>
      <c r="L31" s="3">
        <f>L2+L9-L30</f>
        <v>49871</v>
      </c>
      <c r="M31" s="3">
        <f>M2+M9-M30</f>
        <v>59961</v>
      </c>
      <c r="N31" s="3">
        <f>N2+N9-N30</f>
        <v>101191</v>
      </c>
      <c r="O31" s="14">
        <f>O2+O9-O30</f>
        <v>66721</v>
      </c>
    </row>
    <row r="32" spans="1:7" ht="15" customHeight="1">
      <c r="A32" s="37" t="s">
        <v>21</v>
      </c>
      <c r="D32" s="19"/>
      <c r="E32" s="19"/>
      <c r="F32" s="19"/>
      <c r="G32" s="19"/>
    </row>
    <row r="33" spans="1:10" ht="15" customHeight="1">
      <c r="A33" s="34" t="s">
        <v>62</v>
      </c>
      <c r="J33" s="21"/>
    </row>
    <row r="34" spans="1:10" ht="15" customHeight="1">
      <c r="A34" s="12" t="s">
        <v>37</v>
      </c>
      <c r="C34" s="21" t="s">
        <v>50</v>
      </c>
      <c r="I34" s="21" t="s">
        <v>57</v>
      </c>
      <c r="J34" s="21"/>
    </row>
    <row r="35" spans="1:10" ht="15" customHeight="1">
      <c r="A35" s="12" t="s">
        <v>38</v>
      </c>
      <c r="C35" s="21" t="s">
        <v>46</v>
      </c>
      <c r="I35" s="31" t="s">
        <v>58</v>
      </c>
      <c r="J35" s="21"/>
    </row>
    <row r="36" spans="1:10" ht="15" customHeight="1">
      <c r="A36" s="12" t="s">
        <v>39</v>
      </c>
      <c r="C36" s="21" t="s">
        <v>47</v>
      </c>
      <c r="H36" s="23"/>
      <c r="I36" s="12" t="s">
        <v>68</v>
      </c>
      <c r="J36" s="21"/>
    </row>
    <row r="37" spans="1:10" ht="15" customHeight="1">
      <c r="A37" s="12" t="s">
        <v>40</v>
      </c>
      <c r="C37" s="12" t="s">
        <v>48</v>
      </c>
      <c r="I37" s="12" t="s">
        <v>59</v>
      </c>
      <c r="J37" s="21"/>
    </row>
    <row r="38" spans="1:10" ht="14.25">
      <c r="A38" s="12" t="s">
        <v>41</v>
      </c>
      <c r="C38" s="12" t="s">
        <v>49</v>
      </c>
      <c r="I38" s="12" t="s">
        <v>67</v>
      </c>
      <c r="J38" s="28"/>
    </row>
    <row r="39" spans="1:14" ht="12.75">
      <c r="A39" s="12" t="s">
        <v>42</v>
      </c>
      <c r="C39" s="12" t="s">
        <v>51</v>
      </c>
      <c r="I39" s="38" t="s">
        <v>66</v>
      </c>
      <c r="J39" s="39"/>
      <c r="K39" s="39"/>
      <c r="L39" s="39"/>
      <c r="M39" s="39"/>
      <c r="N39" s="39"/>
    </row>
    <row r="40" spans="1:14" ht="12.75">
      <c r="A40" s="12" t="s">
        <v>43</v>
      </c>
      <c r="C40" s="12" t="s">
        <v>52</v>
      </c>
      <c r="I40" s="40" t="s">
        <v>55</v>
      </c>
      <c r="J40" s="39"/>
      <c r="K40" s="39"/>
      <c r="L40" s="39"/>
      <c r="M40" s="39"/>
      <c r="N40" s="39"/>
    </row>
    <row r="41" spans="1:9" ht="14.25">
      <c r="A41" s="21" t="s">
        <v>45</v>
      </c>
      <c r="C41" s="12" t="s">
        <v>53</v>
      </c>
      <c r="I41" s="48" t="s">
        <v>69</v>
      </c>
    </row>
    <row r="42" spans="1:14" ht="14.25">
      <c r="A42" s="21" t="s">
        <v>44</v>
      </c>
      <c r="C42" s="12" t="s">
        <v>54</v>
      </c>
      <c r="M42" s="33" t="s">
        <v>21</v>
      </c>
      <c r="N42" s="3" t="s">
        <v>65</v>
      </c>
    </row>
  </sheetData>
  <sheetProtection/>
  <mergeCells count="3">
    <mergeCell ref="I39:N39"/>
    <mergeCell ref="I40:N40"/>
    <mergeCell ref="A1:B1"/>
  </mergeCells>
  <printOptions gridLines="1"/>
  <pageMargins left="0" right="0" top="0.25" bottom="0.25" header="0.25" footer="0.25"/>
  <pageSetup fitToHeight="0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McCann-Erickson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Evans</dc:creator>
  <cp:keywords/>
  <dc:description/>
  <cp:lastModifiedBy>Ken Evans</cp:lastModifiedBy>
  <cp:lastPrinted>2019-01-02T22:49:46Z</cp:lastPrinted>
  <dcterms:created xsi:type="dcterms:W3CDTF">2003-04-26T21:26:04Z</dcterms:created>
  <dcterms:modified xsi:type="dcterms:W3CDTF">2020-01-14T22:02:33Z</dcterms:modified>
  <cp:category/>
  <cp:version/>
  <cp:contentType/>
  <cp:contentStatus/>
</cp:coreProperties>
</file>